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Weekly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 mmm d, yyyy"/>
    <numFmt numFmtId="166" formatCode="mmm d, yyyy"/>
    <numFmt numFmtId="167" formatCode="&quot;$&quot;#,##0.00"/>
  </numFmts>
  <fonts count="11">
    <font>
      <name val="Calibri"/>
      <family val="2"/>
      <color theme="1"/>
      <sz val="11"/>
      <scheme val="minor"/>
    </font>
    <font>
      <name val="Poppins"/>
      <b val="1"/>
      <color rgb="0018183A"/>
      <sz val="18"/>
    </font>
    <font>
      <name val="Poppins"/>
    </font>
    <font>
      <name val="Poppins"/>
      <b val="1"/>
      <color rgb="00B42318"/>
    </font>
    <font>
      <name val="Poppins"/>
      <b val="1"/>
      <color rgb="000C9488"/>
    </font>
    <font>
      <name val="Poppins"/>
      <b val="1"/>
      <color rgb="0018183A"/>
      <sz val="16"/>
    </font>
    <font>
      <name val="Poppins"/>
      <i val="1"/>
      <color rgb="00B42318"/>
    </font>
    <font>
      <name val="Poppins"/>
      <b val="1"/>
      <color rgb="00FFFFFF"/>
    </font>
    <font>
      <name val="Poppins"/>
      <b val="1"/>
    </font>
    <font>
      <name val="Poppins"/>
      <i val="1"/>
      <color rgb="000C9488"/>
    </font>
    <font>
      <name val="Poppins"/>
      <i val="1"/>
    </font>
  </fonts>
  <fills count="6">
    <fill>
      <patternFill/>
    </fill>
    <fill>
      <patternFill patternType="gray125"/>
    </fill>
    <fill>
      <patternFill patternType="solid">
        <fgColor rgb="0018183A"/>
      </patternFill>
    </fill>
    <fill>
      <patternFill patternType="solid">
        <fgColor rgb="00FFF4C2"/>
      </patternFill>
    </fill>
    <fill>
      <patternFill patternType="solid">
        <fgColor rgb="000C9488"/>
      </patternFill>
    </fill>
    <fill>
      <patternFill patternType="solid">
        <fgColor rgb="00EFF0E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center" wrapText="1"/>
    </xf>
    <xf numFmtId="165" fontId="2" fillId="3" borderId="1" pivotButton="0" quotePrefix="0" xfId="0"/>
    <xf numFmtId="166" fontId="2" fillId="0" borderId="1" pivotButton="0" quotePrefix="0" xfId="0"/>
    <xf numFmtId="0" fontId="2" fillId="3" borderId="1" pivotButton="0" quotePrefix="0" xfId="0"/>
    <xf numFmtId="167" fontId="2" fillId="3" borderId="1" pivotButton="0" quotePrefix="0" xfId="0"/>
    <xf numFmtId="167" fontId="2" fillId="0" borderId="1" pivotButton="0" quotePrefix="0" xfId="0"/>
    <xf numFmtId="165" fontId="0" fillId="3" borderId="1" pivotButton="0" quotePrefix="0" xfId="0"/>
    <xf numFmtId="166" fontId="0" fillId="0" borderId="1" pivotButton="0" quotePrefix="0" xfId="0"/>
    <xf numFmtId="0" fontId="0" fillId="3" borderId="1" pivotButton="0" quotePrefix="0" xfId="0"/>
    <xf numFmtId="167" fontId="0" fillId="3" borderId="1" pivotButton="0" quotePrefix="0" xfId="0"/>
    <xf numFmtId="167" fontId="0" fillId="0" borderId="1" pivotButton="0" quotePrefix="0" xfId="0"/>
    <xf numFmtId="0" fontId="8" fillId="0" borderId="0" pivotButton="0" quotePrefix="0" xfId="0"/>
    <xf numFmtId="165" fontId="0" fillId="3" borderId="0" pivotButton="0" quotePrefix="0" xfId="0"/>
    <xf numFmtId="9" fontId="0" fillId="3" borderId="0" pivotButton="0" quotePrefix="0" xfId="0"/>
    <xf numFmtId="0" fontId="7" fillId="2" borderId="0" pivotButton="0" quotePrefix="0" xfId="0"/>
    <xf numFmtId="0" fontId="0" fillId="0" borderId="1" pivotButton="0" quotePrefix="0" xfId="0"/>
    <xf numFmtId="0" fontId="9" fillId="0" borderId="0" pivotButton="0" quotePrefix="0" xfId="0"/>
    <xf numFmtId="0" fontId="7" fillId="4" borderId="0" pivotButton="0" quotePrefix="0" xfId="0"/>
    <xf numFmtId="0" fontId="2" fillId="0" borderId="1" pivotButton="0" quotePrefix="0" xfId="0"/>
    <xf numFmtId="0" fontId="8" fillId="5" borderId="1" pivotButton="0" quotePrefix="0" xfId="0"/>
    <xf numFmtId="167" fontId="8" fillId="5" borderId="1" pivotButton="0" quotePrefix="0" xfId="0"/>
    <xf numFmtId="0" fontId="10" fillId="0" borderId="0" pivotButton="0" quotePrefix="0" xfId="0"/>
    <xf numFmtId="166" fontId="0" fillId="3" borderId="1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DistroFi Tip Budget Template</t>
        </is>
      </c>
    </row>
    <row r="3">
      <c r="B3" s="2" t="inlineStr">
        <is>
          <t>A weekly budget for servers and bartenders who get paid every shift.</t>
        </is>
      </c>
    </row>
    <row r="4">
      <c r="B4" s="2" t="inlineStr"/>
    </row>
    <row r="5">
      <c r="B5" s="3" t="inlineStr">
        <is>
          <t>The example numbers are EXAMPLES. Delete them and type in your own.</t>
        </is>
      </c>
    </row>
    <row r="6">
      <c r="B6" s="2" t="inlineStr"/>
    </row>
    <row r="7">
      <c r="B7" s="2" t="inlineStr">
        <is>
          <t>1. Shifts tab: log every shift. Date, hours, hourly wage, cash tips, card tips and tip-out. Net fills in by itself.</t>
        </is>
      </c>
    </row>
    <row r="8">
      <c r="B8" s="2" t="inlineStr">
        <is>
          <t>2. Weekly Plan tab: set the Monday your week starts and your tax set-aside percent (yellow cells).</t>
        </is>
      </c>
    </row>
    <row r="9">
      <c r="B9" s="2" t="inlineStr">
        <is>
          <t>3. List your bills with their due dates. The sheet shows which ones are due before the end of next week.</t>
        </is>
      </c>
    </row>
    <row r="10">
      <c r="B10" s="2" t="inlineStr">
        <is>
          <t>4. Your floor is your lowest week out of the last 4. Bills get planned from the floor, not from a good week.</t>
        </is>
      </c>
    </row>
    <row r="11">
      <c r="B11" s="2" t="inlineStr">
        <is>
          <t>5. Anything you make above the floor shows up as Extra. Use it for a buffer, savings, or debt first, then fun.</t>
        </is>
      </c>
    </row>
    <row r="12">
      <c r="B12" s="2" t="inlineStr"/>
    </row>
    <row r="13">
      <c r="B13" s="2" t="inlineStr">
        <is>
          <t>Why a floor? Tips swing. A slow week will come. If your bills fit inside your worst recent week, a slow week</t>
        </is>
      </c>
    </row>
    <row r="14">
      <c r="B14" s="2" t="inlineStr">
        <is>
          <t>doesn't wreck you, and a great week becomes real progress instead of just catching up.</t>
        </is>
      </c>
    </row>
    <row r="15">
      <c r="B15" s="2" t="inlineStr"/>
    </row>
    <row r="16">
      <c r="B16" s="2" t="inlineStr">
        <is>
          <t>Why a tax set-aside? Cash and card tips often aren't fully withheld from your check. Putting a percent aside</t>
        </is>
      </c>
    </row>
    <row r="17">
      <c r="B17" s="2" t="inlineStr">
        <is>
          <t>each week keeps tax time from hurting. 10 to 15 percent is a common starting point. Ask a tax pro about yours.</t>
        </is>
      </c>
    </row>
    <row r="18">
      <c r="B18" s="2" t="inlineStr"/>
    </row>
    <row r="19">
      <c r="B19" s="2" t="inlineStr">
        <is>
          <t>Yellow cells are for you to fill in. White cells are formulas, so leave them alone.</t>
        </is>
      </c>
    </row>
    <row r="20">
      <c r="B20" s="4" t="inlineStr">
        <is>
          <t>Made by DistroFi, the paycheck budget app. distrofi.org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9" customWidth="1" min="3" max="3"/>
    <col width="13" customWidth="1" min="4" max="4"/>
    <col width="13" customWidth="1" min="5" max="5"/>
    <col width="13" customWidth="1" min="6" max="6"/>
    <col width="12" customWidth="1" min="7" max="7"/>
    <col width="15" customWidth="1" min="8" max="8"/>
  </cols>
  <sheetData>
    <row r="1">
      <c r="A1" s="5" t="inlineStr">
        <is>
          <t>Shift Log</t>
        </is>
      </c>
    </row>
    <row r="2">
      <c r="A2" s="6" t="inlineStr">
        <is>
          <t>EXAMPLE DATA. Replace with your own shifts. Week starts on Monday.</t>
        </is>
      </c>
    </row>
    <row r="4">
      <c r="A4" s="7" t="inlineStr">
        <is>
          <t>Date</t>
        </is>
      </c>
      <c r="B4" s="7" t="inlineStr">
        <is>
          <t>Week of (Mon)</t>
        </is>
      </c>
      <c r="C4" s="7" t="inlineStr">
        <is>
          <t>Hours</t>
        </is>
      </c>
      <c r="D4" s="7" t="inlineStr">
        <is>
          <t>Hourly wage</t>
        </is>
      </c>
      <c r="E4" s="7" t="inlineStr">
        <is>
          <t>Cash tips</t>
        </is>
      </c>
      <c r="F4" s="7" t="inlineStr">
        <is>
          <t>Card tips</t>
        </is>
      </c>
      <c r="G4" s="7" t="inlineStr">
        <is>
          <t>Tip-out</t>
        </is>
      </c>
      <c r="H4" s="7" t="inlineStr">
        <is>
          <t>Net for shift</t>
        </is>
      </c>
    </row>
    <row r="5">
      <c r="A5" s="8" t="n">
        <v>46272</v>
      </c>
      <c r="B5" s="9">
        <f>IF(A5="","",A5-WEEKDAY(A5,3))</f>
        <v/>
      </c>
      <c r="C5" s="10" t="n">
        <v>6.5</v>
      </c>
      <c r="D5" s="11" t="n">
        <v>2.98</v>
      </c>
      <c r="E5" s="11" t="n">
        <v>87</v>
      </c>
      <c r="F5" s="11" t="n">
        <v>97.64</v>
      </c>
      <c r="G5" s="11" t="n">
        <v>7.39</v>
      </c>
      <c r="H5" s="12">
        <f>IF(A5="","",C5*D5+E5+F5-G5)</f>
        <v/>
      </c>
    </row>
    <row r="6">
      <c r="A6" s="8" t="n">
        <v>46274</v>
      </c>
      <c r="B6" s="9">
        <f>IF(A6="","",A6-WEEKDAY(A6,3))</f>
        <v/>
      </c>
      <c r="C6" s="10" t="n">
        <v>5</v>
      </c>
      <c r="D6" s="11" t="n">
        <v>2.98</v>
      </c>
      <c r="E6" s="11" t="n">
        <v>44</v>
      </c>
      <c r="F6" s="11" t="n">
        <v>107.51</v>
      </c>
      <c r="G6" s="11" t="n">
        <v>6.06</v>
      </c>
      <c r="H6" s="12">
        <f>IF(A6="","",C6*D6+E6+F6-G6)</f>
        <v/>
      </c>
    </row>
    <row r="7">
      <c r="A7" s="8" t="n">
        <v>46276</v>
      </c>
      <c r="B7" s="9">
        <f>IF(A7="","",A7-WEEKDAY(A7,3))</f>
        <v/>
      </c>
      <c r="C7" s="10" t="n">
        <v>8</v>
      </c>
      <c r="D7" s="11" t="n">
        <v>2.98</v>
      </c>
      <c r="E7" s="11" t="n">
        <v>111</v>
      </c>
      <c r="F7" s="11" t="n">
        <v>213.89</v>
      </c>
      <c r="G7" s="11" t="n">
        <v>13</v>
      </c>
      <c r="H7" s="12">
        <f>IF(A7="","",C7*D7+E7+F7-G7)</f>
        <v/>
      </c>
    </row>
    <row r="8">
      <c r="A8" s="8" t="n">
        <v>46277</v>
      </c>
      <c r="B8" s="9">
        <f>IF(A8="","",A8-WEEKDAY(A8,3))</f>
        <v/>
      </c>
      <c r="C8" s="10" t="n">
        <v>7</v>
      </c>
      <c r="D8" s="11" t="n">
        <v>2.98</v>
      </c>
      <c r="E8" s="11" t="n">
        <v>67</v>
      </c>
      <c r="F8" s="11" t="n">
        <v>160.57</v>
      </c>
      <c r="G8" s="11" t="n">
        <v>9.1</v>
      </c>
      <c r="H8" s="12">
        <f>IF(A8="","",C8*D8+E8+F8-G8)</f>
        <v/>
      </c>
    </row>
    <row r="9">
      <c r="A9" s="8" t="n">
        <v>46279</v>
      </c>
      <c r="B9" s="9">
        <f>IF(A9="","",A9-WEEKDAY(A9,3))</f>
        <v/>
      </c>
      <c r="C9" s="10" t="n">
        <v>5</v>
      </c>
      <c r="D9" s="11" t="n">
        <v>2.98</v>
      </c>
      <c r="E9" s="11" t="n">
        <v>52</v>
      </c>
      <c r="F9" s="11" t="n">
        <v>108.57</v>
      </c>
      <c r="G9" s="11" t="n">
        <v>6.42</v>
      </c>
      <c r="H9" s="12">
        <f>IF(A9="","",C9*D9+E9+F9-G9)</f>
        <v/>
      </c>
    </row>
    <row r="10">
      <c r="A10" s="8" t="n">
        <v>46281</v>
      </c>
      <c r="B10" s="9">
        <f>IF(A10="","",A10-WEEKDAY(A10,3))</f>
        <v/>
      </c>
      <c r="C10" s="10" t="n">
        <v>5</v>
      </c>
      <c r="D10" s="11" t="n">
        <v>2.98</v>
      </c>
      <c r="E10" s="11" t="n">
        <v>81</v>
      </c>
      <c r="F10" s="11" t="n">
        <v>78.67</v>
      </c>
      <c r="G10" s="11" t="n">
        <v>6.39</v>
      </c>
      <c r="H10" s="12">
        <f>IF(A10="","",C10*D10+E10+F10-G10)</f>
        <v/>
      </c>
    </row>
    <row r="11">
      <c r="A11" s="8" t="n">
        <v>46283</v>
      </c>
      <c r="B11" s="9">
        <f>IF(A11="","",A11-WEEKDAY(A11,3))</f>
        <v/>
      </c>
      <c r="C11" s="10" t="n">
        <v>7</v>
      </c>
      <c r="D11" s="11" t="n">
        <v>2.98</v>
      </c>
      <c r="E11" s="11" t="n">
        <v>114</v>
      </c>
      <c r="F11" s="11" t="n">
        <v>177.3</v>
      </c>
      <c r="G11" s="11" t="n">
        <v>11.65</v>
      </c>
      <c r="H11" s="12">
        <f>IF(A11="","",C11*D11+E11+F11-G11)</f>
        <v/>
      </c>
    </row>
    <row r="12">
      <c r="A12" s="8" t="n">
        <v>46284</v>
      </c>
      <c r="B12" s="9">
        <f>IF(A12="","",A12-WEEKDAY(A12,3))</f>
        <v/>
      </c>
      <c r="C12" s="10" t="n">
        <v>7</v>
      </c>
      <c r="D12" s="11" t="n">
        <v>2.98</v>
      </c>
      <c r="E12" s="11" t="n">
        <v>110</v>
      </c>
      <c r="F12" s="11" t="n">
        <v>156.43</v>
      </c>
      <c r="G12" s="11" t="n">
        <v>10.66</v>
      </c>
      <c r="H12" s="12">
        <f>IF(A12="","",C12*D12+E12+F12-G12)</f>
        <v/>
      </c>
    </row>
    <row r="13">
      <c r="A13" s="8" t="n">
        <v>46286</v>
      </c>
      <c r="B13" s="9">
        <f>IF(A13="","",A13-WEEKDAY(A13,3))</f>
        <v/>
      </c>
      <c r="C13" s="10" t="n">
        <v>6</v>
      </c>
      <c r="D13" s="11" t="n">
        <v>2.98</v>
      </c>
      <c r="E13" s="11" t="n">
        <v>32</v>
      </c>
      <c r="F13" s="11" t="n">
        <v>97.56999999999999</v>
      </c>
      <c r="G13" s="11" t="n">
        <v>5.18</v>
      </c>
      <c r="H13" s="12">
        <f>IF(A13="","",C13*D13+E13+F13-G13)</f>
        <v/>
      </c>
    </row>
    <row r="14">
      <c r="A14" s="8" t="n">
        <v>46288</v>
      </c>
      <c r="B14" s="9">
        <f>IF(A14="","",A14-WEEKDAY(A14,3))</f>
        <v/>
      </c>
      <c r="C14" s="10" t="n">
        <v>6.5</v>
      </c>
      <c r="D14" s="11" t="n">
        <v>2.98</v>
      </c>
      <c r="E14" s="11" t="n">
        <v>46</v>
      </c>
      <c r="F14" s="11" t="n">
        <v>80.89</v>
      </c>
      <c r="G14" s="11" t="n">
        <v>5.08</v>
      </c>
      <c r="H14" s="12">
        <f>IF(A14="","",C14*D14+E14+F14-G14)</f>
        <v/>
      </c>
    </row>
    <row r="15">
      <c r="A15" s="8" t="n">
        <v>46290</v>
      </c>
      <c r="B15" s="9">
        <f>IF(A15="","",A15-WEEKDAY(A15,3))</f>
        <v/>
      </c>
      <c r="C15" s="10" t="n">
        <v>9</v>
      </c>
      <c r="D15" s="11" t="n">
        <v>2.98</v>
      </c>
      <c r="E15" s="11" t="n">
        <v>67</v>
      </c>
      <c r="F15" s="11" t="n">
        <v>152.55</v>
      </c>
      <c r="G15" s="11" t="n">
        <v>8.779999999999999</v>
      </c>
      <c r="H15" s="12">
        <f>IF(A15="","",C15*D15+E15+F15-G15)</f>
        <v/>
      </c>
    </row>
    <row r="16">
      <c r="A16" s="8" t="n">
        <v>46291</v>
      </c>
      <c r="B16" s="9">
        <f>IF(A16="","",A16-WEEKDAY(A16,3))</f>
        <v/>
      </c>
      <c r="C16" s="10" t="n">
        <v>7</v>
      </c>
      <c r="D16" s="11" t="n">
        <v>2.98</v>
      </c>
      <c r="E16" s="11" t="n">
        <v>54</v>
      </c>
      <c r="F16" s="11" t="n">
        <v>131.98</v>
      </c>
      <c r="G16" s="11" t="n">
        <v>7.44</v>
      </c>
      <c r="H16" s="12">
        <f>IF(A16="","",C16*D16+E16+F16-G16)</f>
        <v/>
      </c>
    </row>
    <row r="17">
      <c r="A17" s="8" t="n">
        <v>46293</v>
      </c>
      <c r="B17" s="9">
        <f>IF(A17="","",A17-WEEKDAY(A17,3))</f>
        <v/>
      </c>
      <c r="C17" s="10" t="n">
        <v>6</v>
      </c>
      <c r="D17" s="11" t="n">
        <v>2.98</v>
      </c>
      <c r="E17" s="11" t="n">
        <v>59</v>
      </c>
      <c r="F17" s="11" t="n">
        <v>108.34</v>
      </c>
      <c r="G17" s="11" t="n">
        <v>6.69</v>
      </c>
      <c r="H17" s="12">
        <f>IF(A17="","",C17*D17+E17+F17-G17)</f>
        <v/>
      </c>
    </row>
    <row r="18">
      <c r="A18" s="8" t="n">
        <v>46295</v>
      </c>
      <c r="B18" s="9">
        <f>IF(A18="","",A18-WEEKDAY(A18,3))</f>
        <v/>
      </c>
      <c r="C18" s="10" t="n">
        <v>5</v>
      </c>
      <c r="D18" s="11" t="n">
        <v>2.98</v>
      </c>
      <c r="E18" s="11" t="n">
        <v>68</v>
      </c>
      <c r="F18" s="11" t="n">
        <v>113.33</v>
      </c>
      <c r="G18" s="11" t="n">
        <v>7.25</v>
      </c>
      <c r="H18" s="12">
        <f>IF(A18="","",C18*D18+E18+F18-G18)</f>
        <v/>
      </c>
    </row>
    <row r="19">
      <c r="A19" s="8" t="n">
        <v>46297</v>
      </c>
      <c r="B19" s="9">
        <f>IF(A19="","",A19-WEEKDAY(A19,3))</f>
        <v/>
      </c>
      <c r="C19" s="10" t="n">
        <v>8</v>
      </c>
      <c r="D19" s="11" t="n">
        <v>2.98</v>
      </c>
      <c r="E19" s="11" t="n">
        <v>118</v>
      </c>
      <c r="F19" s="11" t="n">
        <v>159.89</v>
      </c>
      <c r="G19" s="11" t="n">
        <v>11.12</v>
      </c>
      <c r="H19" s="12">
        <f>IF(A19="","",C19*D19+E19+F19-G19)</f>
        <v/>
      </c>
    </row>
    <row r="20">
      <c r="A20" s="8" t="n">
        <v>46298</v>
      </c>
      <c r="B20" s="9">
        <f>IF(A20="","",A20-WEEKDAY(A20,3))</f>
        <v/>
      </c>
      <c r="C20" s="10" t="n">
        <v>8</v>
      </c>
      <c r="D20" s="11" t="n">
        <v>2.98</v>
      </c>
      <c r="E20" s="11" t="n">
        <v>101</v>
      </c>
      <c r="F20" s="11" t="n">
        <v>215.43</v>
      </c>
      <c r="G20" s="11" t="n">
        <v>12.66</v>
      </c>
      <c r="H20" s="12">
        <f>IF(A20="","",C20*D20+E20+F20-G20)</f>
        <v/>
      </c>
    </row>
    <row r="21">
      <c r="A21" s="8" t="n">
        <v>46300</v>
      </c>
      <c r="B21" s="9">
        <f>IF(A21="","",A21-WEEKDAY(A21,3))</f>
        <v/>
      </c>
      <c r="C21" s="10" t="n">
        <v>6.5</v>
      </c>
      <c r="D21" s="11" t="n">
        <v>2.98</v>
      </c>
      <c r="E21" s="11" t="n">
        <v>55</v>
      </c>
      <c r="F21" s="11" t="n">
        <v>125.61</v>
      </c>
      <c r="G21" s="11" t="n">
        <v>7.22</v>
      </c>
      <c r="H21" s="12">
        <f>IF(A21="","",C21*D21+E21+F21-G21)</f>
        <v/>
      </c>
    </row>
    <row r="22">
      <c r="A22" s="8" t="n">
        <v>46302</v>
      </c>
      <c r="B22" s="9">
        <f>IF(A22="","",A22-WEEKDAY(A22,3))</f>
        <v/>
      </c>
      <c r="C22" s="10" t="n">
        <v>6</v>
      </c>
      <c r="D22" s="11" t="n">
        <v>2.98</v>
      </c>
      <c r="E22" s="11" t="n">
        <v>44</v>
      </c>
      <c r="F22" s="11" t="n">
        <v>91.02</v>
      </c>
      <c r="G22" s="11" t="n">
        <v>5.4</v>
      </c>
      <c r="H22" s="12">
        <f>IF(A22="","",C22*D22+E22+F22-G22)</f>
        <v/>
      </c>
    </row>
    <row r="23">
      <c r="A23" s="8" t="n">
        <v>46304</v>
      </c>
      <c r="B23" s="9">
        <f>IF(A23="","",A23-WEEKDAY(A23,3))</f>
        <v/>
      </c>
      <c r="C23" s="10" t="n">
        <v>8</v>
      </c>
      <c r="D23" s="11" t="n">
        <v>2.98</v>
      </c>
      <c r="E23" s="11" t="n">
        <v>134</v>
      </c>
      <c r="F23" s="11" t="n">
        <v>193.7</v>
      </c>
      <c r="G23" s="11" t="n">
        <v>13.11</v>
      </c>
      <c r="H23" s="12">
        <f>IF(A23="","",C23*D23+E23+F23-G23)</f>
        <v/>
      </c>
    </row>
    <row r="24">
      <c r="A24" s="8" t="n">
        <v>46305</v>
      </c>
      <c r="B24" s="9">
        <f>IF(A24="","",A24-WEEKDAY(A24,3))</f>
        <v/>
      </c>
      <c r="C24" s="10" t="n">
        <v>8</v>
      </c>
      <c r="D24" s="11" t="n">
        <v>2.98</v>
      </c>
      <c r="E24" s="11" t="n">
        <v>113</v>
      </c>
      <c r="F24" s="11" t="n">
        <v>120.2</v>
      </c>
      <c r="G24" s="11" t="n">
        <v>9.33</v>
      </c>
      <c r="H24" s="12">
        <f>IF(A24="","",C24*D24+E24+F24-G24)</f>
        <v/>
      </c>
    </row>
    <row r="25">
      <c r="A25" s="13" t="n"/>
      <c r="B25" s="14">
        <f>IF(A25="","",A25-WEEKDAY(A25,3))</f>
        <v/>
      </c>
      <c r="C25" s="15" t="n"/>
      <c r="D25" s="16" t="n"/>
      <c r="E25" s="16" t="n"/>
      <c r="F25" s="16" t="n"/>
      <c r="G25" s="16" t="n"/>
      <c r="H25" s="17">
        <f>IF(A25="","",C25*D25+E25+F25-G25)</f>
        <v/>
      </c>
    </row>
    <row r="26">
      <c r="A26" s="13" t="n"/>
      <c r="B26" s="14">
        <f>IF(A26="","",A26-WEEKDAY(A26,3))</f>
        <v/>
      </c>
      <c r="C26" s="15" t="n"/>
      <c r="D26" s="16" t="n"/>
      <c r="E26" s="16" t="n"/>
      <c r="F26" s="16" t="n"/>
      <c r="G26" s="16" t="n"/>
      <c r="H26" s="17">
        <f>IF(A26="","",C26*D26+E26+F26-G26)</f>
        <v/>
      </c>
    </row>
    <row r="27">
      <c r="A27" s="13" t="n"/>
      <c r="B27" s="14">
        <f>IF(A27="","",A27-WEEKDAY(A27,3))</f>
        <v/>
      </c>
      <c r="C27" s="15" t="n"/>
      <c r="D27" s="16" t="n"/>
      <c r="E27" s="16" t="n"/>
      <c r="F27" s="16" t="n"/>
      <c r="G27" s="16" t="n"/>
      <c r="H27" s="17">
        <f>IF(A27="","",C27*D27+E27+F27-G27)</f>
        <v/>
      </c>
    </row>
    <row r="28">
      <c r="A28" s="13" t="n"/>
      <c r="B28" s="14">
        <f>IF(A28="","",A28-WEEKDAY(A28,3))</f>
        <v/>
      </c>
      <c r="C28" s="15" t="n"/>
      <c r="D28" s="16" t="n"/>
      <c r="E28" s="16" t="n"/>
      <c r="F28" s="16" t="n"/>
      <c r="G28" s="16" t="n"/>
      <c r="H28" s="17">
        <f>IF(A28="","",C28*D28+E28+F28-G28)</f>
        <v/>
      </c>
    </row>
    <row r="29">
      <c r="A29" s="13" t="n"/>
      <c r="B29" s="14">
        <f>IF(A29="","",A29-WEEKDAY(A29,3))</f>
        <v/>
      </c>
      <c r="C29" s="15" t="n"/>
      <c r="D29" s="16" t="n"/>
      <c r="E29" s="16" t="n"/>
      <c r="F29" s="16" t="n"/>
      <c r="G29" s="16" t="n"/>
      <c r="H29" s="17">
        <f>IF(A29="","",C29*D29+E29+F29-G29)</f>
        <v/>
      </c>
    </row>
    <row r="30">
      <c r="A30" s="13" t="n"/>
      <c r="B30" s="14">
        <f>IF(A30="","",A30-WEEKDAY(A30,3))</f>
        <v/>
      </c>
      <c r="C30" s="15" t="n"/>
      <c r="D30" s="16" t="n"/>
      <c r="E30" s="16" t="n"/>
      <c r="F30" s="16" t="n"/>
      <c r="G30" s="16" t="n"/>
      <c r="H30" s="17">
        <f>IF(A30="","",C30*D30+E30+F30-G30)</f>
        <v/>
      </c>
    </row>
    <row r="31">
      <c r="A31" s="13" t="n"/>
      <c r="B31" s="14">
        <f>IF(A31="","",A31-WEEKDAY(A31,3))</f>
        <v/>
      </c>
      <c r="C31" s="15" t="n"/>
      <c r="D31" s="16" t="n"/>
      <c r="E31" s="16" t="n"/>
      <c r="F31" s="16" t="n"/>
      <c r="G31" s="16" t="n"/>
      <c r="H31" s="17">
        <f>IF(A31="","",C31*D31+E31+F31-G31)</f>
        <v/>
      </c>
    </row>
    <row r="32">
      <c r="A32" s="13" t="n"/>
      <c r="B32" s="14">
        <f>IF(A32="","",A32-WEEKDAY(A32,3))</f>
        <v/>
      </c>
      <c r="C32" s="15" t="n"/>
      <c r="D32" s="16" t="n"/>
      <c r="E32" s="16" t="n"/>
      <c r="F32" s="16" t="n"/>
      <c r="G32" s="16" t="n"/>
      <c r="H32" s="17">
        <f>IF(A32="","",C32*D32+E32+F32-G32)</f>
        <v/>
      </c>
    </row>
    <row r="33">
      <c r="A33" s="13" t="n"/>
      <c r="B33" s="14">
        <f>IF(A33="","",A33-WEEKDAY(A33,3))</f>
        <v/>
      </c>
      <c r="C33" s="15" t="n"/>
      <c r="D33" s="16" t="n"/>
      <c r="E33" s="16" t="n"/>
      <c r="F33" s="16" t="n"/>
      <c r="G33" s="16" t="n"/>
      <c r="H33" s="17">
        <f>IF(A33="","",C33*D33+E33+F33-G33)</f>
        <v/>
      </c>
    </row>
    <row r="34">
      <c r="A34" s="13" t="n"/>
      <c r="B34" s="14">
        <f>IF(A34="","",A34-WEEKDAY(A34,3))</f>
        <v/>
      </c>
      <c r="C34" s="15" t="n"/>
      <c r="D34" s="16" t="n"/>
      <c r="E34" s="16" t="n"/>
      <c r="F34" s="16" t="n"/>
      <c r="G34" s="16" t="n"/>
      <c r="H34" s="17">
        <f>IF(A34="","",C34*D34+E34+F34-G34)</f>
        <v/>
      </c>
    </row>
    <row r="35">
      <c r="A35" s="13" t="n"/>
      <c r="B35" s="14">
        <f>IF(A35="","",A35-WEEKDAY(A35,3))</f>
        <v/>
      </c>
      <c r="C35" s="15" t="n"/>
      <c r="D35" s="16" t="n"/>
      <c r="E35" s="16" t="n"/>
      <c r="F35" s="16" t="n"/>
      <c r="G35" s="16" t="n"/>
      <c r="H35" s="17">
        <f>IF(A35="","",C35*D35+E35+F35-G35)</f>
        <v/>
      </c>
    </row>
    <row r="36">
      <c r="A36" s="13" t="n"/>
      <c r="B36" s="14">
        <f>IF(A36="","",A36-WEEKDAY(A36,3))</f>
        <v/>
      </c>
      <c r="C36" s="15" t="n"/>
      <c r="D36" s="16" t="n"/>
      <c r="E36" s="16" t="n"/>
      <c r="F36" s="16" t="n"/>
      <c r="G36" s="16" t="n"/>
      <c r="H36" s="17">
        <f>IF(A36="","",C36*D36+E36+F36-G36)</f>
        <v/>
      </c>
    </row>
    <row r="37">
      <c r="A37" s="13" t="n"/>
      <c r="B37" s="14">
        <f>IF(A37="","",A37-WEEKDAY(A37,3))</f>
        <v/>
      </c>
      <c r="C37" s="15" t="n"/>
      <c r="D37" s="16" t="n"/>
      <c r="E37" s="16" t="n"/>
      <c r="F37" s="16" t="n"/>
      <c r="G37" s="16" t="n"/>
      <c r="H37" s="17">
        <f>IF(A37="","",C37*D37+E37+F37-G37)</f>
        <v/>
      </c>
    </row>
    <row r="38">
      <c r="A38" s="13" t="n"/>
      <c r="B38" s="14">
        <f>IF(A38="","",A38-WEEKDAY(A38,3))</f>
        <v/>
      </c>
      <c r="C38" s="15" t="n"/>
      <c r="D38" s="16" t="n"/>
      <c r="E38" s="16" t="n"/>
      <c r="F38" s="16" t="n"/>
      <c r="G38" s="16" t="n"/>
      <c r="H38" s="17">
        <f>IF(A38="","",C38*D38+E38+F38-G38)</f>
        <v/>
      </c>
    </row>
    <row r="39">
      <c r="A39" s="13" t="n"/>
      <c r="B39" s="14">
        <f>IF(A39="","",A39-WEEKDAY(A39,3))</f>
        <v/>
      </c>
      <c r="C39" s="15" t="n"/>
      <c r="D39" s="16" t="n"/>
      <c r="E39" s="16" t="n"/>
      <c r="F39" s="16" t="n"/>
      <c r="G39" s="16" t="n"/>
      <c r="H39" s="17">
        <f>IF(A39="","",C39*D39+E39+F39-G39)</f>
        <v/>
      </c>
    </row>
    <row r="40">
      <c r="A40" s="13" t="n"/>
      <c r="B40" s="14">
        <f>IF(A40="","",A40-WEEKDAY(A40,3))</f>
        <v/>
      </c>
      <c r="C40" s="15" t="n"/>
      <c r="D40" s="16" t="n"/>
      <c r="E40" s="16" t="n"/>
      <c r="F40" s="16" t="n"/>
      <c r="G40" s="16" t="n"/>
      <c r="H40" s="17">
        <f>IF(A40="","",C40*D40+E40+F40-G40)</f>
        <v/>
      </c>
    </row>
    <row r="41">
      <c r="A41" s="13" t="n"/>
      <c r="B41" s="14">
        <f>IF(A41="","",A41-WEEKDAY(A41,3))</f>
        <v/>
      </c>
      <c r="C41" s="15" t="n"/>
      <c r="D41" s="16" t="n"/>
      <c r="E41" s="16" t="n"/>
      <c r="F41" s="16" t="n"/>
      <c r="G41" s="16" t="n"/>
      <c r="H41" s="17">
        <f>IF(A41="","",C41*D41+E41+F41-G41)</f>
        <v/>
      </c>
    </row>
    <row r="42">
      <c r="A42" s="13" t="n"/>
      <c r="B42" s="14">
        <f>IF(A42="","",A42-WEEKDAY(A42,3))</f>
        <v/>
      </c>
      <c r="C42" s="15" t="n"/>
      <c r="D42" s="16" t="n"/>
      <c r="E42" s="16" t="n"/>
      <c r="F42" s="16" t="n"/>
      <c r="G42" s="16" t="n"/>
      <c r="H42" s="17">
        <f>IF(A42="","",C42*D42+E42+F42-G42)</f>
        <v/>
      </c>
    </row>
    <row r="43">
      <c r="A43" s="13" t="n"/>
      <c r="B43" s="14">
        <f>IF(A43="","",A43-WEEKDAY(A43,3))</f>
        <v/>
      </c>
      <c r="C43" s="15" t="n"/>
      <c r="D43" s="16" t="n"/>
      <c r="E43" s="16" t="n"/>
      <c r="F43" s="16" t="n"/>
      <c r="G43" s="16" t="n"/>
      <c r="H43" s="17">
        <f>IF(A43="","",C43*D43+E43+F43-G43)</f>
        <v/>
      </c>
    </row>
    <row r="44">
      <c r="A44" s="13" t="n"/>
      <c r="B44" s="14">
        <f>IF(A44="","",A44-WEEKDAY(A44,3))</f>
        <v/>
      </c>
      <c r="C44" s="15" t="n"/>
      <c r="D44" s="16" t="n"/>
      <c r="E44" s="16" t="n"/>
      <c r="F44" s="16" t="n"/>
      <c r="G44" s="16" t="n"/>
      <c r="H44" s="17">
        <f>IF(A44="","",C44*D44+E44+F44-G44)</f>
        <v/>
      </c>
    </row>
    <row r="45">
      <c r="A45" s="13" t="n"/>
      <c r="B45" s="14">
        <f>IF(A45="","",A45-WEEKDAY(A45,3))</f>
        <v/>
      </c>
      <c r="C45" s="15" t="n"/>
      <c r="D45" s="16" t="n"/>
      <c r="E45" s="16" t="n"/>
      <c r="F45" s="16" t="n"/>
      <c r="G45" s="16" t="n"/>
      <c r="H45" s="17">
        <f>IF(A45="","",C45*D45+E45+F45-G45)</f>
        <v/>
      </c>
    </row>
    <row r="46">
      <c r="A46" s="13" t="n"/>
      <c r="B46" s="14">
        <f>IF(A46="","",A46-WEEKDAY(A46,3))</f>
        <v/>
      </c>
      <c r="C46" s="15" t="n"/>
      <c r="D46" s="16" t="n"/>
      <c r="E46" s="16" t="n"/>
      <c r="F46" s="16" t="n"/>
      <c r="G46" s="16" t="n"/>
      <c r="H46" s="17">
        <f>IF(A46="","",C46*D46+E46+F46-G46)</f>
        <v/>
      </c>
    </row>
    <row r="47">
      <c r="A47" s="13" t="n"/>
      <c r="B47" s="14">
        <f>IF(A47="","",A47-WEEKDAY(A47,3))</f>
        <v/>
      </c>
      <c r="C47" s="15" t="n"/>
      <c r="D47" s="16" t="n"/>
      <c r="E47" s="16" t="n"/>
      <c r="F47" s="16" t="n"/>
      <c r="G47" s="16" t="n"/>
      <c r="H47" s="17">
        <f>IF(A47="","",C47*D47+E47+F47-G47)</f>
        <v/>
      </c>
    </row>
    <row r="48">
      <c r="A48" s="13" t="n"/>
      <c r="B48" s="14">
        <f>IF(A48="","",A48-WEEKDAY(A48,3))</f>
        <v/>
      </c>
      <c r="C48" s="15" t="n"/>
      <c r="D48" s="16" t="n"/>
      <c r="E48" s="16" t="n"/>
      <c r="F48" s="16" t="n"/>
      <c r="G48" s="16" t="n"/>
      <c r="H48" s="17">
        <f>IF(A48="","",C48*D48+E48+F48-G48)</f>
        <v/>
      </c>
    </row>
    <row r="49">
      <c r="A49" s="13" t="n"/>
      <c r="B49" s="14">
        <f>IF(A49="","",A49-WEEKDAY(A49,3))</f>
        <v/>
      </c>
      <c r="C49" s="15" t="n"/>
      <c r="D49" s="16" t="n"/>
      <c r="E49" s="16" t="n"/>
      <c r="F49" s="16" t="n"/>
      <c r="G49" s="16" t="n"/>
      <c r="H49" s="17">
        <f>IF(A49="","",C49*D49+E49+F49-G49)</f>
        <v/>
      </c>
    </row>
    <row r="50">
      <c r="A50" s="13" t="n"/>
      <c r="B50" s="14">
        <f>IF(A50="","",A50-WEEKDAY(A50,3))</f>
        <v/>
      </c>
      <c r="C50" s="15" t="n"/>
      <c r="D50" s="16" t="n"/>
      <c r="E50" s="16" t="n"/>
      <c r="F50" s="16" t="n"/>
      <c r="G50" s="16" t="n"/>
      <c r="H50" s="17">
        <f>IF(A50="","",C50*D50+E50+F50-G50)</f>
        <v/>
      </c>
    </row>
    <row r="51">
      <c r="A51" s="13" t="n"/>
      <c r="B51" s="14">
        <f>IF(A51="","",A51-WEEKDAY(A51,3))</f>
        <v/>
      </c>
      <c r="C51" s="15" t="n"/>
      <c r="D51" s="16" t="n"/>
      <c r="E51" s="16" t="n"/>
      <c r="F51" s="16" t="n"/>
      <c r="G51" s="16" t="n"/>
      <c r="H51" s="17">
        <f>IF(A51="","",C51*D51+E51+F51-G51)</f>
        <v/>
      </c>
    </row>
    <row r="52">
      <c r="A52" s="13" t="n"/>
      <c r="B52" s="14">
        <f>IF(A52="","",A52-WEEKDAY(A52,3))</f>
        <v/>
      </c>
      <c r="C52" s="15" t="n"/>
      <c r="D52" s="16" t="n"/>
      <c r="E52" s="16" t="n"/>
      <c r="F52" s="16" t="n"/>
      <c r="G52" s="16" t="n"/>
      <c r="H52" s="17">
        <f>IF(A52="","",C52*D52+E52+F52-G52)</f>
        <v/>
      </c>
    </row>
    <row r="53">
      <c r="A53" s="13" t="n"/>
      <c r="B53" s="14">
        <f>IF(A53="","",A53-WEEKDAY(A53,3))</f>
        <v/>
      </c>
      <c r="C53" s="15" t="n"/>
      <c r="D53" s="16" t="n"/>
      <c r="E53" s="16" t="n"/>
      <c r="F53" s="16" t="n"/>
      <c r="G53" s="16" t="n"/>
      <c r="H53" s="17">
        <f>IF(A53="","",C53*D53+E53+F53-G53)</f>
        <v/>
      </c>
    </row>
    <row r="54">
      <c r="A54" s="13" t="n"/>
      <c r="B54" s="14">
        <f>IF(A54="","",A54-WEEKDAY(A54,3))</f>
        <v/>
      </c>
      <c r="C54" s="15" t="n"/>
      <c r="D54" s="16" t="n"/>
      <c r="E54" s="16" t="n"/>
      <c r="F54" s="16" t="n"/>
      <c r="G54" s="16" t="n"/>
      <c r="H54" s="17">
        <f>IF(A54="","",C54*D54+E54+F54-G54)</f>
        <v/>
      </c>
    </row>
    <row r="55">
      <c r="A55" s="13" t="n"/>
      <c r="B55" s="14">
        <f>IF(A55="","",A55-WEEKDAY(A55,3))</f>
        <v/>
      </c>
      <c r="C55" s="15" t="n"/>
      <c r="D55" s="16" t="n"/>
      <c r="E55" s="16" t="n"/>
      <c r="F55" s="16" t="n"/>
      <c r="G55" s="16" t="n"/>
      <c r="H55" s="17">
        <f>IF(A55="","",C55*D55+E55+F55-G55)</f>
        <v/>
      </c>
    </row>
    <row r="56">
      <c r="A56" s="13" t="n"/>
      <c r="B56" s="14">
        <f>IF(A56="","",A56-WEEKDAY(A56,3))</f>
        <v/>
      </c>
      <c r="C56" s="15" t="n"/>
      <c r="D56" s="16" t="n"/>
      <c r="E56" s="16" t="n"/>
      <c r="F56" s="16" t="n"/>
      <c r="G56" s="16" t="n"/>
      <c r="H56" s="17">
        <f>IF(A56="","",C56*D56+E56+F56-G56)</f>
        <v/>
      </c>
    </row>
    <row r="57">
      <c r="A57" s="13" t="n"/>
      <c r="B57" s="14">
        <f>IF(A57="","",A57-WEEKDAY(A57,3))</f>
        <v/>
      </c>
      <c r="C57" s="15" t="n"/>
      <c r="D57" s="16" t="n"/>
      <c r="E57" s="16" t="n"/>
      <c r="F57" s="16" t="n"/>
      <c r="G57" s="16" t="n"/>
      <c r="H57" s="17">
        <f>IF(A57="","",C57*D57+E57+F57-G57)</f>
        <v/>
      </c>
    </row>
    <row r="58">
      <c r="A58" s="13" t="n"/>
      <c r="B58" s="14">
        <f>IF(A58="","",A58-WEEKDAY(A58,3))</f>
        <v/>
      </c>
      <c r="C58" s="15" t="n"/>
      <c r="D58" s="16" t="n"/>
      <c r="E58" s="16" t="n"/>
      <c r="F58" s="16" t="n"/>
      <c r="G58" s="16" t="n"/>
      <c r="H58" s="17">
        <f>IF(A58="","",C58*D58+E58+F58-G58)</f>
        <v/>
      </c>
    </row>
    <row r="59">
      <c r="A59" s="13" t="n"/>
      <c r="B59" s="14">
        <f>IF(A59="","",A59-WEEKDAY(A59,3))</f>
        <v/>
      </c>
      <c r="C59" s="15" t="n"/>
      <c r="D59" s="16" t="n"/>
      <c r="E59" s="16" t="n"/>
      <c r="F59" s="16" t="n"/>
      <c r="G59" s="16" t="n"/>
      <c r="H59" s="17">
        <f>IF(A59="","",C59*D59+E59+F59-G59)</f>
        <v/>
      </c>
    </row>
    <row r="60">
      <c r="A60" s="13" t="n"/>
      <c r="B60" s="14">
        <f>IF(A60="","",A60-WEEKDAY(A60,3))</f>
        <v/>
      </c>
      <c r="C60" s="15" t="n"/>
      <c r="D60" s="16" t="n"/>
      <c r="E60" s="16" t="n"/>
      <c r="F60" s="16" t="n"/>
      <c r="G60" s="16" t="n"/>
      <c r="H60" s="17">
        <f>IF(A60="","",C60*D60+E60+F60-G60)</f>
        <v/>
      </c>
    </row>
    <row r="61">
      <c r="A61" s="13" t="n"/>
      <c r="B61" s="14">
        <f>IF(A61="","",A61-WEEKDAY(A61,3))</f>
        <v/>
      </c>
      <c r="C61" s="15" t="n"/>
      <c r="D61" s="16" t="n"/>
      <c r="E61" s="16" t="n"/>
      <c r="F61" s="16" t="n"/>
      <c r="G61" s="16" t="n"/>
      <c r="H61" s="17">
        <f>IF(A61="","",C61*D61+E61+F61-G61)</f>
        <v/>
      </c>
    </row>
    <row r="62">
      <c r="A62" s="13" t="n"/>
      <c r="B62" s="14">
        <f>IF(A62="","",A62-WEEKDAY(A62,3))</f>
        <v/>
      </c>
      <c r="C62" s="15" t="n"/>
      <c r="D62" s="16" t="n"/>
      <c r="E62" s="16" t="n"/>
      <c r="F62" s="16" t="n"/>
      <c r="G62" s="16" t="n"/>
      <c r="H62" s="17">
        <f>IF(A62="","",C62*D62+E62+F62-G62)</f>
        <v/>
      </c>
    </row>
    <row r="63">
      <c r="A63" s="13" t="n"/>
      <c r="B63" s="14">
        <f>IF(A63="","",A63-WEEKDAY(A63,3))</f>
        <v/>
      </c>
      <c r="C63" s="15" t="n"/>
      <c r="D63" s="16" t="n"/>
      <c r="E63" s="16" t="n"/>
      <c r="F63" s="16" t="n"/>
      <c r="G63" s="16" t="n"/>
      <c r="H63" s="17">
        <f>IF(A63="","",C63*D63+E63+F63-G63)</f>
        <v/>
      </c>
    </row>
    <row r="64">
      <c r="A64" s="13" t="n"/>
      <c r="B64" s="14">
        <f>IF(A64="","",A64-WEEKDAY(A64,3))</f>
        <v/>
      </c>
      <c r="C64" s="15" t="n"/>
      <c r="D64" s="16" t="n"/>
      <c r="E64" s="16" t="n"/>
      <c r="F64" s="16" t="n"/>
      <c r="G64" s="16" t="n"/>
      <c r="H64" s="17">
        <f>IF(A64="","",C64*D64+E64+F64-G64)</f>
        <v/>
      </c>
    </row>
    <row r="65">
      <c r="A65" s="13" t="n"/>
      <c r="B65" s="14">
        <f>IF(A65="","",A65-WEEKDAY(A65,3))</f>
        <v/>
      </c>
      <c r="C65" s="15" t="n"/>
      <c r="D65" s="16" t="n"/>
      <c r="E65" s="16" t="n"/>
      <c r="F65" s="16" t="n"/>
      <c r="G65" s="16" t="n"/>
      <c r="H65" s="17">
        <f>IF(A65="","",C65*D65+E65+F65-G65)</f>
        <v/>
      </c>
    </row>
    <row r="66">
      <c r="A66" s="13" t="n"/>
      <c r="B66" s="14">
        <f>IF(A66="","",A66-WEEKDAY(A66,3))</f>
        <v/>
      </c>
      <c r="C66" s="15" t="n"/>
      <c r="D66" s="16" t="n"/>
      <c r="E66" s="16" t="n"/>
      <c r="F66" s="16" t="n"/>
      <c r="G66" s="16" t="n"/>
      <c r="H66" s="17">
        <f>IF(A66="","",C66*D66+E66+F66-G66)</f>
        <v/>
      </c>
    </row>
    <row r="67">
      <c r="A67" s="13" t="n"/>
      <c r="B67" s="14">
        <f>IF(A67="","",A67-WEEKDAY(A67,3))</f>
        <v/>
      </c>
      <c r="C67" s="15" t="n"/>
      <c r="D67" s="16" t="n"/>
      <c r="E67" s="16" t="n"/>
      <c r="F67" s="16" t="n"/>
      <c r="G67" s="16" t="n"/>
      <c r="H67" s="17">
        <f>IF(A67="","",C67*D67+E67+F67-G67)</f>
        <v/>
      </c>
    </row>
    <row r="68">
      <c r="A68" s="13" t="n"/>
      <c r="B68" s="14">
        <f>IF(A68="","",A68-WEEKDAY(A68,3))</f>
        <v/>
      </c>
      <c r="C68" s="15" t="n"/>
      <c r="D68" s="16" t="n"/>
      <c r="E68" s="16" t="n"/>
      <c r="F68" s="16" t="n"/>
      <c r="G68" s="16" t="n"/>
      <c r="H68" s="17">
        <f>IF(A68="","",C68*D68+E68+F68-G68)</f>
        <v/>
      </c>
    </row>
    <row r="69">
      <c r="A69" s="13" t="n"/>
      <c r="B69" s="14">
        <f>IF(A69="","",A69-WEEKDAY(A69,3))</f>
        <v/>
      </c>
      <c r="C69" s="15" t="n"/>
      <c r="D69" s="16" t="n"/>
      <c r="E69" s="16" t="n"/>
      <c r="F69" s="16" t="n"/>
      <c r="G69" s="16" t="n"/>
      <c r="H69" s="17">
        <f>IF(A69="","",C69*D69+E69+F69-G69)</f>
        <v/>
      </c>
    </row>
    <row r="70">
      <c r="A70" s="13" t="n"/>
      <c r="B70" s="14">
        <f>IF(A70="","",A70-WEEKDAY(A70,3))</f>
        <v/>
      </c>
      <c r="C70" s="15" t="n"/>
      <c r="D70" s="16" t="n"/>
      <c r="E70" s="16" t="n"/>
      <c r="F70" s="16" t="n"/>
      <c r="G70" s="16" t="n"/>
      <c r="H70" s="17">
        <f>IF(A70="","",C70*D70+E70+F70-G70)</f>
        <v/>
      </c>
    </row>
    <row r="71">
      <c r="A71" s="13" t="n"/>
      <c r="B71" s="14">
        <f>IF(A71="","",A71-WEEKDAY(A71,3))</f>
        <v/>
      </c>
      <c r="C71" s="15" t="n"/>
      <c r="D71" s="16" t="n"/>
      <c r="E71" s="16" t="n"/>
      <c r="F71" s="16" t="n"/>
      <c r="G71" s="16" t="n"/>
      <c r="H71" s="17">
        <f>IF(A71="","",C71*D71+E71+F71-G71)</f>
        <v/>
      </c>
    </row>
    <row r="72">
      <c r="A72" s="13" t="n"/>
      <c r="B72" s="14">
        <f>IF(A72="","",A72-WEEKDAY(A72,3))</f>
        <v/>
      </c>
      <c r="C72" s="15" t="n"/>
      <c r="D72" s="16" t="n"/>
      <c r="E72" s="16" t="n"/>
      <c r="F72" s="16" t="n"/>
      <c r="G72" s="16" t="n"/>
      <c r="H72" s="17">
        <f>IF(A72="","",C72*D72+E72+F72-G72)</f>
        <v/>
      </c>
    </row>
    <row r="73">
      <c r="A73" s="13" t="n"/>
      <c r="B73" s="14">
        <f>IF(A73="","",A73-WEEKDAY(A73,3))</f>
        <v/>
      </c>
      <c r="C73" s="15" t="n"/>
      <c r="D73" s="16" t="n"/>
      <c r="E73" s="16" t="n"/>
      <c r="F73" s="16" t="n"/>
      <c r="G73" s="16" t="n"/>
      <c r="H73" s="17">
        <f>IF(A73="","",C73*D73+E73+F73-G73)</f>
        <v/>
      </c>
    </row>
    <row r="74">
      <c r="A74" s="13" t="n"/>
      <c r="B74" s="14">
        <f>IF(A74="","",A74-WEEKDAY(A74,3))</f>
        <v/>
      </c>
      <c r="C74" s="15" t="n"/>
      <c r="D74" s="16" t="n"/>
      <c r="E74" s="16" t="n"/>
      <c r="F74" s="16" t="n"/>
      <c r="G74" s="16" t="n"/>
      <c r="H74" s="17">
        <f>IF(A74="","",C74*D74+E74+F74-G74)</f>
        <v/>
      </c>
    </row>
    <row r="75">
      <c r="A75" s="13" t="n"/>
      <c r="B75" s="14">
        <f>IF(A75="","",A75-WEEKDAY(A75,3))</f>
        <v/>
      </c>
      <c r="C75" s="15" t="n"/>
      <c r="D75" s="16" t="n"/>
      <c r="E75" s="16" t="n"/>
      <c r="F75" s="16" t="n"/>
      <c r="G75" s="16" t="n"/>
      <c r="H75" s="17">
        <f>IF(A75="","",C75*D75+E75+F75-G75)</f>
        <v/>
      </c>
    </row>
    <row r="76">
      <c r="A76" s="13" t="n"/>
      <c r="B76" s="14">
        <f>IF(A76="","",A76-WEEKDAY(A76,3))</f>
        <v/>
      </c>
      <c r="C76" s="15" t="n"/>
      <c r="D76" s="16" t="n"/>
      <c r="E76" s="16" t="n"/>
      <c r="F76" s="16" t="n"/>
      <c r="G76" s="16" t="n"/>
      <c r="H76" s="17">
        <f>IF(A76="","",C76*D76+E76+F76-G76)</f>
        <v/>
      </c>
    </row>
    <row r="77">
      <c r="A77" s="13" t="n"/>
      <c r="B77" s="14">
        <f>IF(A77="","",A77-WEEKDAY(A77,3))</f>
        <v/>
      </c>
      <c r="C77" s="15" t="n"/>
      <c r="D77" s="16" t="n"/>
      <c r="E77" s="16" t="n"/>
      <c r="F77" s="16" t="n"/>
      <c r="G77" s="16" t="n"/>
      <c r="H77" s="17">
        <f>IF(A77="","",C77*D77+E77+F77-G77)</f>
        <v/>
      </c>
    </row>
    <row r="78">
      <c r="A78" s="13" t="n"/>
      <c r="B78" s="14">
        <f>IF(A78="","",A78-WEEKDAY(A78,3))</f>
        <v/>
      </c>
      <c r="C78" s="15" t="n"/>
      <c r="D78" s="16" t="n"/>
      <c r="E78" s="16" t="n"/>
      <c r="F78" s="16" t="n"/>
      <c r="G78" s="16" t="n"/>
      <c r="H78" s="17">
        <f>IF(A78="","",C78*D78+E78+F78-G78)</f>
        <v/>
      </c>
    </row>
    <row r="79">
      <c r="A79" s="13" t="n"/>
      <c r="B79" s="14">
        <f>IF(A79="","",A79-WEEKDAY(A79,3))</f>
        <v/>
      </c>
      <c r="C79" s="15" t="n"/>
      <c r="D79" s="16" t="n"/>
      <c r="E79" s="16" t="n"/>
      <c r="F79" s="16" t="n"/>
      <c r="G79" s="16" t="n"/>
      <c r="H79" s="17">
        <f>IF(A79="","",C79*D79+E79+F79-G79)</f>
        <v/>
      </c>
    </row>
    <row r="80">
      <c r="A80" s="13" t="n"/>
      <c r="B80" s="14">
        <f>IF(A80="","",A80-WEEKDAY(A80,3))</f>
        <v/>
      </c>
      <c r="C80" s="15" t="n"/>
      <c r="D80" s="16" t="n"/>
      <c r="E80" s="16" t="n"/>
      <c r="F80" s="16" t="n"/>
      <c r="G80" s="16" t="n"/>
      <c r="H80" s="17">
        <f>IF(A80="","",C80*D80+E80+F80-G80)</f>
        <v/>
      </c>
    </row>
    <row r="81">
      <c r="A81" s="13" t="n"/>
      <c r="B81" s="14">
        <f>IF(A81="","",A81-WEEKDAY(A81,3))</f>
        <v/>
      </c>
      <c r="C81" s="15" t="n"/>
      <c r="D81" s="16" t="n"/>
      <c r="E81" s="16" t="n"/>
      <c r="F81" s="16" t="n"/>
      <c r="G81" s="16" t="n"/>
      <c r="H81" s="17">
        <f>IF(A81="","",C81*D81+E81+F81-G81)</f>
        <v/>
      </c>
    </row>
    <row r="82">
      <c r="A82" s="13" t="n"/>
      <c r="B82" s="14">
        <f>IF(A82="","",A82-WEEKDAY(A82,3))</f>
        <v/>
      </c>
      <c r="C82" s="15" t="n"/>
      <c r="D82" s="16" t="n"/>
      <c r="E82" s="16" t="n"/>
      <c r="F82" s="16" t="n"/>
      <c r="G82" s="16" t="n"/>
      <c r="H82" s="17">
        <f>IF(A82="","",C82*D82+E82+F82-G82)</f>
        <v/>
      </c>
    </row>
    <row r="83">
      <c r="A83" s="13" t="n"/>
      <c r="B83" s="14">
        <f>IF(A83="","",A83-WEEKDAY(A83,3))</f>
        <v/>
      </c>
      <c r="C83" s="15" t="n"/>
      <c r="D83" s="16" t="n"/>
      <c r="E83" s="16" t="n"/>
      <c r="F83" s="16" t="n"/>
      <c r="G83" s="16" t="n"/>
      <c r="H83" s="17">
        <f>IF(A83="","",C83*D83+E83+F83-G83)</f>
        <v/>
      </c>
    </row>
    <row r="84">
      <c r="A84" s="13" t="n"/>
      <c r="B84" s="14">
        <f>IF(A84="","",A84-WEEKDAY(A84,3))</f>
        <v/>
      </c>
      <c r="C84" s="15" t="n"/>
      <c r="D84" s="16" t="n"/>
      <c r="E84" s="16" t="n"/>
      <c r="F84" s="16" t="n"/>
      <c r="G84" s="16" t="n"/>
      <c r="H84" s="17">
        <f>IF(A84="","",C84*D84+E84+F84-G84)</f>
        <v/>
      </c>
    </row>
    <row r="85">
      <c r="A85" s="13" t="n"/>
      <c r="B85" s="14">
        <f>IF(A85="","",A85-WEEKDAY(A85,3))</f>
        <v/>
      </c>
      <c r="C85" s="15" t="n"/>
      <c r="D85" s="16" t="n"/>
      <c r="E85" s="16" t="n"/>
      <c r="F85" s="16" t="n"/>
      <c r="G85" s="16" t="n"/>
      <c r="H85" s="17">
        <f>IF(A85="","",C85*D85+E85+F85-G85)</f>
        <v/>
      </c>
    </row>
    <row r="86">
      <c r="A86" s="13" t="n"/>
      <c r="B86" s="14">
        <f>IF(A86="","",A86-WEEKDAY(A86,3))</f>
        <v/>
      </c>
      <c r="C86" s="15" t="n"/>
      <c r="D86" s="16" t="n"/>
      <c r="E86" s="16" t="n"/>
      <c r="F86" s="16" t="n"/>
      <c r="G86" s="16" t="n"/>
      <c r="H86" s="17">
        <f>IF(A86="","",C86*D86+E86+F86-G86)</f>
        <v/>
      </c>
    </row>
    <row r="87">
      <c r="A87" s="13" t="n"/>
      <c r="B87" s="14">
        <f>IF(A87="","",A87-WEEKDAY(A87,3))</f>
        <v/>
      </c>
      <c r="C87" s="15" t="n"/>
      <c r="D87" s="16" t="n"/>
      <c r="E87" s="16" t="n"/>
      <c r="F87" s="16" t="n"/>
      <c r="G87" s="16" t="n"/>
      <c r="H87" s="17">
        <f>IF(A87="","",C87*D87+E87+F87-G87)</f>
        <v/>
      </c>
    </row>
    <row r="88">
      <c r="A88" s="13" t="n"/>
      <c r="B88" s="14">
        <f>IF(A88="","",A88-WEEKDAY(A88,3))</f>
        <v/>
      </c>
      <c r="C88" s="15" t="n"/>
      <c r="D88" s="16" t="n"/>
      <c r="E88" s="16" t="n"/>
      <c r="F88" s="16" t="n"/>
      <c r="G88" s="16" t="n"/>
      <c r="H88" s="17">
        <f>IF(A88="","",C88*D88+E88+F88-G88)</f>
        <v/>
      </c>
    </row>
    <row r="89">
      <c r="A89" s="13" t="n"/>
      <c r="B89" s="14">
        <f>IF(A89="","",A89-WEEKDAY(A89,3))</f>
        <v/>
      </c>
      <c r="C89" s="15" t="n"/>
      <c r="D89" s="16" t="n"/>
      <c r="E89" s="16" t="n"/>
      <c r="F89" s="16" t="n"/>
      <c r="G89" s="16" t="n"/>
      <c r="H89" s="17">
        <f>IF(A89="","",C89*D89+E89+F89-G89)</f>
        <v/>
      </c>
    </row>
    <row r="90">
      <c r="A90" s="13" t="n"/>
      <c r="B90" s="14">
        <f>IF(A90="","",A90-WEEKDAY(A90,3))</f>
        <v/>
      </c>
      <c r="C90" s="15" t="n"/>
      <c r="D90" s="16" t="n"/>
      <c r="E90" s="16" t="n"/>
      <c r="F90" s="16" t="n"/>
      <c r="G90" s="16" t="n"/>
      <c r="H90" s="17">
        <f>IF(A90="","",C90*D90+E90+F90-G90)</f>
        <v/>
      </c>
    </row>
    <row r="91">
      <c r="A91" s="13" t="n"/>
      <c r="B91" s="14">
        <f>IF(A91="","",A91-WEEKDAY(A91,3))</f>
        <v/>
      </c>
      <c r="C91" s="15" t="n"/>
      <c r="D91" s="16" t="n"/>
      <c r="E91" s="16" t="n"/>
      <c r="F91" s="16" t="n"/>
      <c r="G91" s="16" t="n"/>
      <c r="H91" s="17">
        <f>IF(A91="","",C91*D91+E91+F91-G91)</f>
        <v/>
      </c>
    </row>
    <row r="92">
      <c r="A92" s="13" t="n"/>
      <c r="B92" s="14">
        <f>IF(A92="","",A92-WEEKDAY(A92,3))</f>
        <v/>
      </c>
      <c r="C92" s="15" t="n"/>
      <c r="D92" s="16" t="n"/>
      <c r="E92" s="16" t="n"/>
      <c r="F92" s="16" t="n"/>
      <c r="G92" s="16" t="n"/>
      <c r="H92" s="17">
        <f>IF(A92="","",C92*D92+E92+F92-G92)</f>
        <v/>
      </c>
    </row>
    <row r="93">
      <c r="A93" s="13" t="n"/>
      <c r="B93" s="14">
        <f>IF(A93="","",A93-WEEKDAY(A93,3))</f>
        <v/>
      </c>
      <c r="C93" s="15" t="n"/>
      <c r="D93" s="16" t="n"/>
      <c r="E93" s="16" t="n"/>
      <c r="F93" s="16" t="n"/>
      <c r="G93" s="16" t="n"/>
      <c r="H93" s="17">
        <f>IF(A93="","",C93*D93+E93+F93-G93)</f>
        <v/>
      </c>
    </row>
    <row r="94">
      <c r="A94" s="13" t="n"/>
      <c r="B94" s="14">
        <f>IF(A94="","",A94-WEEKDAY(A94,3))</f>
        <v/>
      </c>
      <c r="C94" s="15" t="n"/>
      <c r="D94" s="16" t="n"/>
      <c r="E94" s="16" t="n"/>
      <c r="F94" s="16" t="n"/>
      <c r="G94" s="16" t="n"/>
      <c r="H94" s="17">
        <f>IF(A94="","",C94*D94+E94+F94-G94)</f>
        <v/>
      </c>
    </row>
    <row r="95">
      <c r="A95" s="13" t="n"/>
      <c r="B95" s="14">
        <f>IF(A95="","",A95-WEEKDAY(A95,3))</f>
        <v/>
      </c>
      <c r="C95" s="15" t="n"/>
      <c r="D95" s="16" t="n"/>
      <c r="E95" s="16" t="n"/>
      <c r="F95" s="16" t="n"/>
      <c r="G95" s="16" t="n"/>
      <c r="H95" s="17">
        <f>IF(A95="","",C95*D95+E95+F95-G95)</f>
        <v/>
      </c>
    </row>
    <row r="96">
      <c r="A96" s="13" t="n"/>
      <c r="B96" s="14">
        <f>IF(A96="","",A96-WEEKDAY(A96,3))</f>
        <v/>
      </c>
      <c r="C96" s="15" t="n"/>
      <c r="D96" s="16" t="n"/>
      <c r="E96" s="16" t="n"/>
      <c r="F96" s="16" t="n"/>
      <c r="G96" s="16" t="n"/>
      <c r="H96" s="17">
        <f>IF(A96="","",C96*D96+E96+F96-G96)</f>
        <v/>
      </c>
    </row>
    <row r="97">
      <c r="A97" s="13" t="n"/>
      <c r="B97" s="14">
        <f>IF(A97="","",A97-WEEKDAY(A97,3))</f>
        <v/>
      </c>
      <c r="C97" s="15" t="n"/>
      <c r="D97" s="16" t="n"/>
      <c r="E97" s="16" t="n"/>
      <c r="F97" s="16" t="n"/>
      <c r="G97" s="16" t="n"/>
      <c r="H97" s="17">
        <f>IF(A97="","",C97*D97+E97+F97-G97)</f>
        <v/>
      </c>
    </row>
    <row r="98">
      <c r="A98" s="13" t="n"/>
      <c r="B98" s="14">
        <f>IF(A98="","",A98-WEEKDAY(A98,3))</f>
        <v/>
      </c>
      <c r="C98" s="15" t="n"/>
      <c r="D98" s="16" t="n"/>
      <c r="E98" s="16" t="n"/>
      <c r="F98" s="16" t="n"/>
      <c r="G98" s="16" t="n"/>
      <c r="H98" s="17">
        <f>IF(A98="","",C98*D98+E98+F98-G98)</f>
        <v/>
      </c>
    </row>
    <row r="99">
      <c r="A99" s="13" t="n"/>
      <c r="B99" s="14">
        <f>IF(A99="","",A99-WEEKDAY(A99,3))</f>
        <v/>
      </c>
      <c r="C99" s="15" t="n"/>
      <c r="D99" s="16" t="n"/>
      <c r="E99" s="16" t="n"/>
      <c r="F99" s="16" t="n"/>
      <c r="G99" s="16" t="n"/>
      <c r="H99" s="17">
        <f>IF(A99="","",C99*D99+E99+F99-G99)</f>
        <v/>
      </c>
    </row>
    <row r="100">
      <c r="A100" s="13" t="n"/>
      <c r="B100" s="14">
        <f>IF(A100="","",A100-WEEKDAY(A100,3))</f>
        <v/>
      </c>
      <c r="C100" s="15" t="n"/>
      <c r="D100" s="16" t="n"/>
      <c r="E100" s="16" t="n"/>
      <c r="F100" s="16" t="n"/>
      <c r="G100" s="16" t="n"/>
      <c r="H100" s="17">
        <f>IF(A100="","",C100*D100+E100+F100-G100)</f>
        <v/>
      </c>
    </row>
    <row r="101">
      <c r="A101" s="13" t="n"/>
      <c r="B101" s="14">
        <f>IF(A101="","",A101-WEEKDAY(A101,3))</f>
        <v/>
      </c>
      <c r="C101" s="15" t="n"/>
      <c r="D101" s="16" t="n"/>
      <c r="E101" s="16" t="n"/>
      <c r="F101" s="16" t="n"/>
      <c r="G101" s="16" t="n"/>
      <c r="H101" s="17">
        <f>IF(A101="","",C101*D101+E101+F101-G101)</f>
        <v/>
      </c>
    </row>
    <row r="102">
      <c r="A102" s="13" t="n"/>
      <c r="B102" s="14">
        <f>IF(A102="","",A102-WEEKDAY(A102,3))</f>
        <v/>
      </c>
      <c r="C102" s="15" t="n"/>
      <c r="D102" s="16" t="n"/>
      <c r="E102" s="16" t="n"/>
      <c r="F102" s="16" t="n"/>
      <c r="G102" s="16" t="n"/>
      <c r="H102" s="17">
        <f>IF(A102="","",C102*D102+E102+F102-G102)</f>
        <v/>
      </c>
    </row>
    <row r="103">
      <c r="A103" s="13" t="n"/>
      <c r="B103" s="14">
        <f>IF(A103="","",A103-WEEKDAY(A103,3))</f>
        <v/>
      </c>
      <c r="C103" s="15" t="n"/>
      <c r="D103" s="16" t="n"/>
      <c r="E103" s="16" t="n"/>
      <c r="F103" s="16" t="n"/>
      <c r="G103" s="16" t="n"/>
      <c r="H103" s="17">
        <f>IF(A103="","",C103*D103+E103+F103-G103)</f>
        <v/>
      </c>
    </row>
    <row r="104">
      <c r="A104" s="13" t="n"/>
      <c r="B104" s="14">
        <f>IF(A104="","",A104-WEEKDAY(A104,3))</f>
        <v/>
      </c>
      <c r="C104" s="15" t="n"/>
      <c r="D104" s="16" t="n"/>
      <c r="E104" s="16" t="n"/>
      <c r="F104" s="16" t="n"/>
      <c r="G104" s="16" t="n"/>
      <c r="H104" s="17">
        <f>IF(A104="","",C104*D104+E104+F104-G104)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6" customWidth="1" min="4" max="4"/>
    <col width="26" customWidth="1" min="5" max="5"/>
  </cols>
  <sheetData>
    <row r="1">
      <c r="A1" s="5" t="inlineStr">
        <is>
          <t>Weekly Plan</t>
        </is>
      </c>
    </row>
    <row r="2">
      <c r="A2" s="6" t="inlineStr">
        <is>
          <t>Yellow cells are yours to change. Example numbers shown.</t>
        </is>
      </c>
    </row>
    <row r="4">
      <c r="A4" s="18" t="inlineStr">
        <is>
          <t>This week starts (Monday)</t>
        </is>
      </c>
      <c r="B4" s="19" t="n">
        <v>46300</v>
      </c>
    </row>
    <row r="5">
      <c r="A5" s="18" t="inlineStr">
        <is>
          <t>Tax set-aside percent</t>
        </is>
      </c>
      <c r="B5" s="20" t="n">
        <v>0.12</v>
      </c>
    </row>
    <row r="7">
      <c r="A7" s="21" t="inlineStr">
        <is>
          <t>Week of</t>
        </is>
      </c>
      <c r="B7" s="21" t="inlineStr">
        <is>
          <t>Shifts</t>
        </is>
      </c>
      <c r="C7" s="21" t="inlineStr">
        <is>
          <t>Net earned</t>
        </is>
      </c>
    </row>
    <row r="8">
      <c r="A8" s="14">
        <f>$B$4-28</f>
        <v/>
      </c>
      <c r="B8" s="22">
        <f>COUNTIF(Shifts!$B$5:$B$104,A8)</f>
        <v/>
      </c>
      <c r="C8" s="17">
        <f>SUMIFS(Shifts!$H$5:$H$104,Shifts!$B$5:$B$104,A8)</f>
        <v/>
      </c>
      <c r="D8" s="23" t="inlineStr"/>
    </row>
    <row r="9">
      <c r="A9" s="14">
        <f>$B$4-21</f>
        <v/>
      </c>
      <c r="B9" s="22">
        <f>COUNTIF(Shifts!$B$5:$B$104,A9)</f>
        <v/>
      </c>
      <c r="C9" s="17">
        <f>SUMIFS(Shifts!$H$5:$H$104,Shifts!$B$5:$B$104,A9)</f>
        <v/>
      </c>
      <c r="D9" s="23" t="inlineStr"/>
    </row>
    <row r="10">
      <c r="A10" s="14">
        <f>$B$4-14</f>
        <v/>
      </c>
      <c r="B10" s="22">
        <f>COUNTIF(Shifts!$B$5:$B$104,A10)</f>
        <v/>
      </c>
      <c r="C10" s="17">
        <f>SUMIFS(Shifts!$H$5:$H$104,Shifts!$B$5:$B$104,A10)</f>
        <v/>
      </c>
      <c r="D10" s="23" t="inlineStr"/>
    </row>
    <row r="11">
      <c r="A11" s="14">
        <f>$B$4-7</f>
        <v/>
      </c>
      <c r="B11" s="22">
        <f>COUNTIF(Shifts!$B$5:$B$104,A11)</f>
        <v/>
      </c>
      <c r="C11" s="17">
        <f>SUMIFS(Shifts!$H$5:$H$104,Shifts!$B$5:$B$104,A11)</f>
        <v/>
      </c>
      <c r="D11" s="23" t="inlineStr"/>
    </row>
    <row r="12">
      <c r="A12" s="14">
        <f>$B$4-0</f>
        <v/>
      </c>
      <c r="B12" s="22">
        <f>COUNTIF(Shifts!$B$5:$B$104,A12)</f>
        <v/>
      </c>
      <c r="C12" s="17">
        <f>SUMIFS(Shifts!$H$5:$H$104,Shifts!$B$5:$B$104,A12)</f>
        <v/>
      </c>
      <c r="D12" s="23" t="inlineStr">
        <is>
          <t>this week</t>
        </is>
      </c>
    </row>
    <row r="14">
      <c r="A14" s="24" t="inlineStr">
        <is>
          <t>Plan from your floor</t>
        </is>
      </c>
      <c r="B14" s="24" t="inlineStr"/>
    </row>
    <row r="15">
      <c r="A15" s="25" t="inlineStr">
        <is>
          <t>Your floor (lowest of the last 4 weeks)</t>
        </is>
      </c>
      <c r="B15" s="17">
        <f>MIN(C8:C11)</f>
        <v/>
      </c>
    </row>
    <row r="16">
      <c r="A16" s="25" t="inlineStr">
        <is>
          <t>Tax set-aside from the floor</t>
        </is>
      </c>
      <c r="B16" s="17">
        <f>B15*$B$5</f>
        <v/>
      </c>
    </row>
    <row r="17">
      <c r="A17" s="26" t="inlineStr">
        <is>
          <t>Floor after tax (what bills can count on)</t>
        </is>
      </c>
      <c r="B17" s="27">
        <f>B15-B16</f>
        <v/>
      </c>
    </row>
    <row r="18">
      <c r="A18" s="25" t="inlineStr">
        <is>
          <t>Bills due before the end of next week</t>
        </is>
      </c>
      <c r="B18" s="17">
        <f>SUMIFS(B25:B44,D25:D44,"Yes")</f>
        <v/>
      </c>
    </row>
    <row r="19">
      <c r="A19" s="26" t="inlineStr">
        <is>
          <t>Left from floor after those bills</t>
        </is>
      </c>
      <c r="B19" s="27">
        <f>B17-B18</f>
        <v/>
      </c>
      <c r="C19" s="28">
        <f>IF(B19&lt;0,"Short. Cover the gap from last week's extra or move a bill.","Covered even in a slow week.")</f>
        <v/>
      </c>
    </row>
    <row r="20">
      <c r="A20" s="25" t="inlineStr">
        <is>
          <t>This week so far</t>
        </is>
      </c>
      <c r="B20" s="17">
        <f>C12</f>
        <v/>
      </c>
    </row>
    <row r="21">
      <c r="A21" s="25" t="inlineStr">
        <is>
          <t>Extra above your floor</t>
        </is>
      </c>
      <c r="B21" s="17">
        <f>MAX(0,B20-B15)</f>
        <v/>
      </c>
    </row>
    <row r="22">
      <c r="A22" s="25" t="inlineStr">
        <is>
          <t>Tax set-aside on the extra</t>
        </is>
      </c>
      <c r="B22" s="17">
        <f>B21*$B$5</f>
        <v/>
      </c>
    </row>
    <row r="23">
      <c r="A23" s="26" t="inlineStr">
        <is>
          <t>Extra, free to use</t>
        </is>
      </c>
      <c r="B23" s="27">
        <f>B21-B22</f>
        <v/>
      </c>
    </row>
    <row r="24">
      <c r="A24" s="21" t="inlineStr">
        <is>
          <t>Bill</t>
        </is>
      </c>
      <c r="B24" s="21" t="inlineStr">
        <is>
          <t>Amount</t>
        </is>
      </c>
      <c r="C24" s="21" t="inlineStr">
        <is>
          <t>Due date</t>
        </is>
      </c>
      <c r="D24" s="21" t="inlineStr">
        <is>
          <t>Due before end of next week?</t>
        </is>
      </c>
    </row>
    <row r="25">
      <c r="A25" s="15" t="inlineStr">
        <is>
          <t>Rent (your share)</t>
        </is>
      </c>
      <c r="B25" s="16" t="n">
        <v>400</v>
      </c>
      <c r="C25" s="29" t="n">
        <v>46310</v>
      </c>
      <c r="D25" s="22">
        <f>IF(C25="","",IF(AND(C25&gt;=$B$4,C25&lt;=$B$4+13),"Yes","Later"))</f>
        <v/>
      </c>
    </row>
    <row r="26">
      <c r="A26" s="15" t="inlineStr">
        <is>
          <t>Phone</t>
        </is>
      </c>
      <c r="B26" s="16" t="n">
        <v>65</v>
      </c>
      <c r="C26" s="29" t="n">
        <v>46304</v>
      </c>
      <c r="D26" s="22">
        <f>IF(C26="","",IF(AND(C26&gt;=$B$4,C26&lt;=$B$4+13),"Yes","Later"))</f>
        <v/>
      </c>
    </row>
    <row r="27">
      <c r="A27" s="15" t="inlineStr">
        <is>
          <t>Car insurance</t>
        </is>
      </c>
      <c r="B27" s="16" t="n">
        <v>142</v>
      </c>
      <c r="C27" s="29" t="n">
        <v>46313</v>
      </c>
      <c r="D27" s="22">
        <f>IF(C27="","",IF(AND(C27&gt;=$B$4,C27&lt;=$B$4+13),"Yes","Later"))</f>
        <v/>
      </c>
    </row>
    <row r="28">
      <c r="A28" s="15" t="inlineStr">
        <is>
          <t>Electric</t>
        </is>
      </c>
      <c r="B28" s="16" t="n">
        <v>88</v>
      </c>
      <c r="C28" s="29" t="n">
        <v>46317</v>
      </c>
      <c r="D28" s="22">
        <f>IF(C28="","",IF(AND(C28&gt;=$B$4,C28&lt;=$B$4+13),"Yes","Later"))</f>
        <v/>
      </c>
    </row>
    <row r="29">
      <c r="A29" s="15" t="inlineStr">
        <is>
          <t>Card minimum</t>
        </is>
      </c>
      <c r="B29" s="16" t="n">
        <v>40</v>
      </c>
      <c r="C29" s="29" t="n">
        <v>46323</v>
      </c>
      <c r="D29" s="22">
        <f>IF(C29="","",IF(AND(C29&gt;=$B$4,C29&lt;=$B$4+13),"Yes","Later"))</f>
        <v/>
      </c>
    </row>
    <row r="30">
      <c r="A30" s="15" t="n"/>
      <c r="B30" s="16" t="n"/>
      <c r="C30" s="29" t="n"/>
      <c r="D30" s="22">
        <f>IF(C30="","",IF(AND(C30&gt;=$B$4,C30&lt;=$B$4+13),"Yes","Later"))</f>
        <v/>
      </c>
    </row>
    <row r="31">
      <c r="A31" s="15" t="n"/>
      <c r="B31" s="16" t="n"/>
      <c r="C31" s="29" t="n"/>
      <c r="D31" s="22">
        <f>IF(C31="","",IF(AND(C31&gt;=$B$4,C31&lt;=$B$4+13),"Yes","Later"))</f>
        <v/>
      </c>
    </row>
    <row r="32">
      <c r="A32" s="15" t="n"/>
      <c r="B32" s="16" t="n"/>
      <c r="C32" s="29" t="n"/>
      <c r="D32" s="22">
        <f>IF(C32="","",IF(AND(C32&gt;=$B$4,C32&lt;=$B$4+13),"Yes","Later"))</f>
        <v/>
      </c>
    </row>
    <row r="33">
      <c r="A33" s="15" t="n"/>
      <c r="B33" s="16" t="n"/>
      <c r="C33" s="29" t="n"/>
      <c r="D33" s="22">
        <f>IF(C33="","",IF(AND(C33&gt;=$B$4,C33&lt;=$B$4+13),"Yes","Later"))</f>
        <v/>
      </c>
    </row>
    <row r="34">
      <c r="A34" s="15" t="n"/>
      <c r="B34" s="16" t="n"/>
      <c r="C34" s="29" t="n"/>
      <c r="D34" s="22">
        <f>IF(C34="","",IF(AND(C34&gt;=$B$4,C34&lt;=$B$4+13),"Yes","Later"))</f>
        <v/>
      </c>
    </row>
    <row r="35">
      <c r="A35" s="15" t="n"/>
      <c r="B35" s="16" t="n"/>
      <c r="C35" s="29" t="n"/>
      <c r="D35" s="22">
        <f>IF(C35="","",IF(AND(C35&gt;=$B$4,C35&lt;=$B$4+13),"Yes","Later"))</f>
        <v/>
      </c>
    </row>
    <row r="36">
      <c r="A36" s="15" t="n"/>
      <c r="B36" s="16" t="n"/>
      <c r="C36" s="29" t="n"/>
      <c r="D36" s="22">
        <f>IF(C36="","",IF(AND(C36&gt;=$B$4,C36&lt;=$B$4+13),"Yes","Later"))</f>
        <v/>
      </c>
    </row>
    <row r="37">
      <c r="A37" s="15" t="n"/>
      <c r="B37" s="16" t="n"/>
      <c r="C37" s="29" t="n"/>
      <c r="D37" s="22">
        <f>IF(C37="","",IF(AND(C37&gt;=$B$4,C37&lt;=$B$4+13),"Yes","Later"))</f>
        <v/>
      </c>
    </row>
    <row r="38">
      <c r="A38" s="15" t="n"/>
      <c r="B38" s="16" t="n"/>
      <c r="C38" s="29" t="n"/>
      <c r="D38" s="22">
        <f>IF(C38="","",IF(AND(C38&gt;=$B$4,C38&lt;=$B$4+13),"Yes","Later"))</f>
        <v/>
      </c>
    </row>
    <row r="39">
      <c r="A39" s="15" t="n"/>
      <c r="B39" s="16" t="n"/>
      <c r="C39" s="29" t="n"/>
      <c r="D39" s="22">
        <f>IF(C39="","",IF(AND(C39&gt;=$B$4,C39&lt;=$B$4+13),"Yes","Later"))</f>
        <v/>
      </c>
    </row>
    <row r="40">
      <c r="A40" s="15" t="n"/>
      <c r="B40" s="16" t="n"/>
      <c r="C40" s="29" t="n"/>
      <c r="D40" s="22">
        <f>IF(C40="","",IF(AND(C40&gt;=$B$4,C40&lt;=$B$4+13),"Yes","Later"))</f>
        <v/>
      </c>
    </row>
    <row r="41">
      <c r="A41" s="15" t="n"/>
      <c r="B41" s="16" t="n"/>
      <c r="C41" s="29" t="n"/>
      <c r="D41" s="22">
        <f>IF(C41="","",IF(AND(C41&gt;=$B$4,C41&lt;=$B$4+13),"Yes","Later"))</f>
        <v/>
      </c>
    </row>
    <row r="42">
      <c r="A42" s="15" t="n"/>
      <c r="B42" s="16" t="n"/>
      <c r="C42" s="29" t="n"/>
      <c r="D42" s="22">
        <f>IF(C42="","",IF(AND(C42&gt;=$B$4,C42&lt;=$B$4+13),"Yes","Later"))</f>
        <v/>
      </c>
    </row>
    <row r="43">
      <c r="A43" s="15" t="n"/>
      <c r="B43" s="16" t="n"/>
      <c r="C43" s="29" t="n"/>
      <c r="D43" s="22">
        <f>IF(C43="","",IF(AND(C43&gt;=$B$4,C43&lt;=$B$4+13),"Yes","Later"))</f>
        <v/>
      </c>
    </row>
    <row r="44">
      <c r="A44" s="15" t="n"/>
      <c r="B44" s="16" t="n"/>
      <c r="C44" s="29" t="n"/>
      <c r="D44" s="22">
        <f>IF(C44="","",IF(AND(C44&gt;=$B$4,C44&lt;=$B$4+13),"Yes","Later"))</f>
        <v/>
      </c>
    </row>
  </sheetData>
  <conditionalFormatting sqref="B19">
    <cfRule type="cellIs" priority="1" operator="lessThan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2026-10-12T18:36:16Z</dcterms:created>
  <dcterms:modified xmlns:dcterms="http://purl.org/dc/terms/" xmlns:xsi="http://www.w3.org/2001/XMLSchema-instance" xsi:type="dcterms:W3CDTF">2026-10-12T18:36:16Z</dcterms:modified>
</cp:coreProperties>
</file>